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4\"/>
    </mc:Choice>
  </mc:AlternateContent>
  <xr:revisionPtr revIDLastSave="0" documentId="13_ncr:1_{964B4E4B-E47D-4142-B218-04C3DEF593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8" i="5"/>
  <c r="B11" i="5"/>
  <c r="B5" i="5"/>
  <c r="B8" i="7"/>
  <c r="B40" i="1"/>
  <c r="B5" i="4"/>
  <c r="B43" i="1"/>
  <c r="B46" i="1" l="1"/>
  <c r="B13" i="6"/>
</calcChain>
</file>

<file path=xl/sharedStrings.xml><?xml version="1.0" encoding="utf-8"?>
<sst xmlns="http://schemas.openxmlformats.org/spreadsheetml/2006/main" count="129" uniqueCount="84">
  <si>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</si>
  <si>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</si>
  <si>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</si>
  <si>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</si>
  <si>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</si>
  <si>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</si>
  <si>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</si>
  <si>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</si>
  <si>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</si>
  <si>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</si>
  <si>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</si>
  <si>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</si>
  <si>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</si>
  <si>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</si>
  <si>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</si>
  <si>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Прочие волонтерские проекты</t>
  </si>
  <si>
    <t>Оплата медицинских препаратов и медицинских расходных материалов</t>
  </si>
  <si>
    <t>Оплата операции в ООО "ИНСТИТУТ ВРОЖДЁННЫХ ЗАБОЛЕВАНИЙ ЧЕЛЮСТНОЛИЦЕВОЙ ОБЛАСТИ"</t>
  </si>
  <si>
    <t>Борин Иван</t>
  </si>
  <si>
    <t>Оплата курса реабилитации в РЦ "Янтарь"</t>
  </si>
  <si>
    <t>Риккерт Роман</t>
  </si>
  <si>
    <t>Оплата курса реабилитации</t>
  </si>
  <si>
    <t>Оплата ортезов</t>
  </si>
  <si>
    <t xml:space="preserve"> Программа «Адресная помощь» –  февраль 2024</t>
  </si>
  <si>
    <t xml:space="preserve"> Программа «Системная помощь» –  февраль 2024</t>
  </si>
  <si>
    <t xml:space="preserve"> Программа «Коробка храбрости» –  февраль 2024</t>
  </si>
  <si>
    <t xml:space="preserve"> Программа «Помощь семьям с тяжелобольными детьми» –   февраль 2024</t>
  </si>
  <si>
    <t xml:space="preserve"> Программа «Уроки доброты» –  февраль 2024</t>
  </si>
  <si>
    <t>Расходы на мероприятия</t>
  </si>
  <si>
    <t>Итого</t>
  </si>
  <si>
    <t>расходы на мероприятия</t>
  </si>
  <si>
    <t>Волонтерские отделения</t>
  </si>
  <si>
    <t>Командировочные расходы</t>
  </si>
  <si>
    <t xml:space="preserve">Оплата операции в НИКИ педиатрии им.ак.Вельтищева </t>
  </si>
  <si>
    <t>Синельников Александр</t>
  </si>
  <si>
    <t>Морозов Матвей</t>
  </si>
  <si>
    <t>Дубровская Виктория</t>
  </si>
  <si>
    <t>Оплата генетического анализа</t>
  </si>
  <si>
    <t>Устинов Александр</t>
  </si>
  <si>
    <t>Оплата лечения в НМИЦ онкологии им.Блохин</t>
  </si>
  <si>
    <t>Шарофиддинов Мустафа</t>
  </si>
  <si>
    <t xml:space="preserve">Оплата обследования в МЦСМ Евромед </t>
  </si>
  <si>
    <t>Ткаченко Святослав</t>
  </si>
  <si>
    <t xml:space="preserve">Востроилова Анастасия </t>
  </si>
  <si>
    <t xml:space="preserve">Мигунов Матвей </t>
  </si>
  <si>
    <t>Жабоев Биаслан</t>
  </si>
  <si>
    <t>Логвинов Станислав</t>
  </si>
  <si>
    <t>Оплата НИВЛ</t>
  </si>
  <si>
    <t>Зиннатуллин Эмир</t>
  </si>
  <si>
    <t>Оплата операции в клинике "Медицина"</t>
  </si>
  <si>
    <t>Марченко Степан</t>
  </si>
  <si>
    <t>Макаров Николай</t>
  </si>
  <si>
    <t>Кравченко Дмитрий</t>
  </si>
  <si>
    <t xml:space="preserve">Сорокина Ирина </t>
  </si>
  <si>
    <t>Оплата курса реабилитации В РЦ "Моя планета"</t>
  </si>
  <si>
    <t>Немцев Гордей</t>
  </si>
  <si>
    <t>Оплата курса реабилитации в РЦ «Преодоление»</t>
  </si>
  <si>
    <t>Баданин Максим</t>
  </si>
  <si>
    <t>Оплата  реабилитации</t>
  </si>
  <si>
    <t>Янкин Максим</t>
  </si>
  <si>
    <t xml:space="preserve">Оплата курса реабилитации в РЦ "Нейрофит-Юг" </t>
  </si>
  <si>
    <t>Соколов Владимир</t>
  </si>
  <si>
    <t>Метелкин Арсений</t>
  </si>
  <si>
    <t>Ханна Марк</t>
  </si>
  <si>
    <t>Косарева Ольга</t>
  </si>
  <si>
    <t>Оплата протеза</t>
  </si>
  <si>
    <t>Федоров Арсений</t>
  </si>
  <si>
    <t>Гетманенко Иван</t>
  </si>
  <si>
    <t>Пиркова Александра</t>
  </si>
  <si>
    <t>Оплата курса реабилитации в МЦ «Амалфея»</t>
  </si>
  <si>
    <t>Перфилов Кирилл</t>
  </si>
  <si>
    <t>Оплата лекарственных препаратов</t>
  </si>
  <si>
    <t>Подкопаева Наталья</t>
  </si>
  <si>
    <t>Оплата курса реабилитации в ФОЦ «Счастье мое»</t>
  </si>
  <si>
    <t>Ибрагимова Амина</t>
  </si>
  <si>
    <t>Оплата операции в клинике Passover International Medical Center</t>
  </si>
  <si>
    <t xml:space="preserve">Погорелова Татьяна </t>
  </si>
  <si>
    <t>Шурандина-Островская Нина</t>
  </si>
  <si>
    <t>Оплата курса реабилитации в РЦ «Максимко»</t>
  </si>
  <si>
    <t>Галатов Артем</t>
  </si>
  <si>
    <t>Оплата курса реабилитации в МЦ «Сакура»</t>
  </si>
  <si>
    <t>Елькин Арсений</t>
  </si>
  <si>
    <t xml:space="preserve">Абдурахманова Рамина </t>
  </si>
  <si>
    <t>Оплата реабилитации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</si>
</sst>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8" fillId="4" borderId="8" xfId="0" applyNumberFormat="1" applyFont="1" applyFill="1" applyBorder="1" applyAlignment="1">
      <alignment horizontal="center" wrapText="1"/>
    </xf>
    <xf numFmtId="4" fontId="8" fillId="4" borderId="8" xfId="0" applyNumberFormat="1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center"/>
    </xf>
    <xf numFmtId="14" fontId="10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ill="1" applyBorder="1"/>
    <xf numFmtId="0" fontId="5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0" xfId="0" applyBorder="1"/>
    <xf numFmtId="4" fontId="2" fillId="0" borderId="0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top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left" vertical="center" wrapText="1"/>
    </xf>
    <xf numFmtId="14" fontId="2" fillId="4" borderId="7" xfId="0" applyNumberFormat="1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21" zoomScaleNormal="100" workbookViewId="0">
      <selection activeCell="F32" sqref="F32:H33"/>
    </sheetView>
  </sheetViews>
  <sheetFormatPr defaultRowHeight="15" x14ac:dyDescent="0.25"/>
  <cols>
    <col min="1" max="1" width="20.140625" style="16" customWidth="1"/>
    <col min="2" max="2" width="22.5703125" style="16" customWidth="1"/>
    <col min="3" max="3" width="49.85546875" style="16" customWidth="1"/>
    <col min="4" max="4" width="34" style="16" customWidth="1"/>
    <col min="5" max="5" width="18.28515625" style="16" customWidth="1"/>
    <col min="6" max="6" width="20" style="16" customWidth="1"/>
    <col min="7" max="7" width="9.140625" style="16"/>
    <col min="8" max="8" width="16.5703125" style="16" customWidth="1"/>
    <col min="9" max="9" width="12.42578125" style="16" bestFit="1" customWidth="1"/>
    <col min="10" max="16384" width="9.140625" style="16"/>
  </cols>
  <sheetData>
    <row r="1" spans="1:6" ht="104.25" customHeight="1" x14ac:dyDescent="0.35">
      <c r="C1" s="50" t="s">
        <v>23</v>
      </c>
      <c r="D1" s="51"/>
    </row>
    <row r="2" spans="1:6" ht="15.75" x14ac:dyDescent="0.25">
      <c r="A2" s="8" t="s">
        <v>0</v>
      </c>
      <c r="B2" s="8" t="s">
        <v>1</v>
      </c>
      <c r="C2" s="8" t="s">
        <v>2</v>
      </c>
      <c r="D2" s="8" t="s">
        <v>4</v>
      </c>
    </row>
    <row r="3" spans="1:6" x14ac:dyDescent="0.25">
      <c r="A3" s="52" t="s">
        <v>3</v>
      </c>
      <c r="B3" s="52"/>
      <c r="C3" s="52"/>
      <c r="D3" s="52"/>
    </row>
    <row r="4" spans="1:6" customFormat="1" ht="31.5" customHeight="1" x14ac:dyDescent="0.25">
      <c r="A4" s="53">
        <v>45328</v>
      </c>
      <c r="B4" s="54">
        <v>432048.28</v>
      </c>
      <c r="C4" s="55" t="s">
        <v>33</v>
      </c>
      <c r="D4" s="55" t="s">
        <v>34</v>
      </c>
      <c r="E4" s="16"/>
      <c r="F4" s="16"/>
    </row>
    <row r="5" spans="1:6" customFormat="1" ht="40.5" customHeight="1" x14ac:dyDescent="0.25">
      <c r="A5" s="53">
        <v>45328</v>
      </c>
      <c r="B5" s="54">
        <v>260300</v>
      </c>
      <c r="C5" s="55" t="s">
        <v>17</v>
      </c>
      <c r="D5" s="55" t="s">
        <v>35</v>
      </c>
      <c r="E5" s="16"/>
      <c r="F5" s="16"/>
    </row>
    <row r="6" spans="1:6" customFormat="1" ht="23.25" customHeight="1" x14ac:dyDescent="0.25">
      <c r="A6" s="53">
        <v>45328</v>
      </c>
      <c r="B6" s="54">
        <v>96200</v>
      </c>
      <c r="C6" s="55" t="s">
        <v>37</v>
      </c>
      <c r="D6" s="55" t="s">
        <v>38</v>
      </c>
      <c r="E6" s="16"/>
      <c r="F6" s="16"/>
    </row>
    <row r="7" spans="1:6" customFormat="1" ht="26.25" customHeight="1" x14ac:dyDescent="0.25">
      <c r="A7" s="53">
        <v>45331</v>
      </c>
      <c r="B7" s="54">
        <v>1000000</v>
      </c>
      <c r="C7" s="55" t="s">
        <v>39</v>
      </c>
      <c r="D7" s="55" t="s">
        <v>40</v>
      </c>
      <c r="E7" s="16"/>
      <c r="F7" s="16"/>
    </row>
    <row r="8" spans="1:6" customFormat="1" ht="24.75" customHeight="1" x14ac:dyDescent="0.25">
      <c r="A8" s="53">
        <v>45331</v>
      </c>
      <c r="B8" s="54">
        <v>12150</v>
      </c>
      <c r="C8" s="55" t="s">
        <v>41</v>
      </c>
      <c r="D8" s="55" t="s">
        <v>42</v>
      </c>
      <c r="E8" s="16"/>
      <c r="F8" s="17"/>
    </row>
    <row r="9" spans="1:6" customFormat="1" ht="51" customHeight="1" x14ac:dyDescent="0.25">
      <c r="A9" s="53">
        <v>45331</v>
      </c>
      <c r="B9" s="54">
        <v>359400</v>
      </c>
      <c r="C9" s="55" t="s">
        <v>17</v>
      </c>
      <c r="D9" s="55" t="s">
        <v>43</v>
      </c>
      <c r="E9" s="16"/>
      <c r="F9" s="17"/>
    </row>
    <row r="10" spans="1:6" customFormat="1" ht="19.5" customHeight="1" x14ac:dyDescent="0.25">
      <c r="A10" s="53">
        <v>45331</v>
      </c>
      <c r="B10" s="54">
        <v>300000</v>
      </c>
      <c r="C10" s="55" t="s">
        <v>10</v>
      </c>
      <c r="D10" s="55" t="s">
        <v>45</v>
      </c>
      <c r="E10" s="16"/>
      <c r="F10" s="17"/>
    </row>
    <row r="11" spans="1:6" customFormat="1" ht="48" customHeight="1" x14ac:dyDescent="0.25">
      <c r="A11" s="53">
        <v>45335</v>
      </c>
      <c r="B11" s="54">
        <v>213300</v>
      </c>
      <c r="C11" s="55" t="s">
        <v>17</v>
      </c>
      <c r="D11" s="55" t="s">
        <v>46</v>
      </c>
      <c r="E11" s="16"/>
      <c r="F11" s="17"/>
    </row>
    <row r="12" spans="1:6" customFormat="1" ht="26.25" customHeight="1" x14ac:dyDescent="0.25">
      <c r="A12" s="53">
        <v>45335</v>
      </c>
      <c r="B12" s="54">
        <v>29900</v>
      </c>
      <c r="C12" s="55" t="s">
        <v>83</v>
      </c>
      <c r="D12" s="55" t="s">
        <v>18</v>
      </c>
      <c r="E12" s="16"/>
      <c r="F12" s="17"/>
    </row>
    <row r="13" spans="1:6" customFormat="1" ht="27.75" customHeight="1" x14ac:dyDescent="0.25">
      <c r="A13" s="53">
        <v>45337</v>
      </c>
      <c r="B13" s="54">
        <v>1009766.9</v>
      </c>
      <c r="C13" s="55" t="s">
        <v>49</v>
      </c>
      <c r="D13" s="55" t="s">
        <v>50</v>
      </c>
      <c r="E13" s="16"/>
      <c r="F13" s="16"/>
    </row>
    <row r="14" spans="1:6" customFormat="1" ht="27.75" customHeight="1" x14ac:dyDescent="0.25">
      <c r="A14" s="53">
        <v>45341</v>
      </c>
      <c r="B14" s="54">
        <v>490000</v>
      </c>
      <c r="C14" s="55" t="s">
        <v>10</v>
      </c>
      <c r="D14" s="55" t="s">
        <v>51</v>
      </c>
      <c r="E14" s="16"/>
      <c r="F14" s="16"/>
    </row>
    <row r="15" spans="1:6" customFormat="1" ht="27.75" customHeight="1" x14ac:dyDescent="0.25">
      <c r="A15" s="53">
        <v>45341</v>
      </c>
      <c r="B15" s="54">
        <v>114000</v>
      </c>
      <c r="C15" s="55" t="s">
        <v>21</v>
      </c>
      <c r="D15" s="55" t="s">
        <v>52</v>
      </c>
      <c r="E15" s="16"/>
      <c r="F15" s="16"/>
    </row>
    <row r="16" spans="1:6" customFormat="1" ht="27.75" customHeight="1" x14ac:dyDescent="0.25">
      <c r="A16" s="53">
        <v>45341</v>
      </c>
      <c r="B16" s="54">
        <v>96200</v>
      </c>
      <c r="C16" s="55" t="s">
        <v>37</v>
      </c>
      <c r="D16" s="55" t="s">
        <v>53</v>
      </c>
      <c r="E16" s="16"/>
      <c r="F16" s="16"/>
    </row>
    <row r="17" spans="1:6" customFormat="1" ht="36" customHeight="1" x14ac:dyDescent="0.25">
      <c r="A17" s="53">
        <v>45341</v>
      </c>
      <c r="B17" s="54">
        <v>300000</v>
      </c>
      <c r="C17" s="55" t="s">
        <v>54</v>
      </c>
      <c r="D17" s="55" t="s">
        <v>55</v>
      </c>
      <c r="E17" s="16"/>
      <c r="F17" s="16"/>
    </row>
    <row r="18" spans="1:6" customFormat="1" ht="36" customHeight="1" x14ac:dyDescent="0.25">
      <c r="A18" s="53">
        <v>45341</v>
      </c>
      <c r="B18" s="54">
        <v>468431.71</v>
      </c>
      <c r="C18" s="55" t="s">
        <v>39</v>
      </c>
      <c r="D18" s="55" t="s">
        <v>82</v>
      </c>
      <c r="E18" s="16"/>
      <c r="F18" s="16"/>
    </row>
    <row r="19" spans="1:6" customFormat="1" ht="36" customHeight="1" x14ac:dyDescent="0.25">
      <c r="A19" s="53">
        <v>45343</v>
      </c>
      <c r="B19" s="54">
        <v>897600</v>
      </c>
      <c r="C19" s="55" t="s">
        <v>56</v>
      </c>
      <c r="D19" s="55" t="s">
        <v>57</v>
      </c>
      <c r="E19" s="16"/>
      <c r="F19" s="16"/>
    </row>
    <row r="20" spans="1:6" customFormat="1" ht="27" customHeight="1" x14ac:dyDescent="0.25">
      <c r="A20" s="53">
        <v>45343</v>
      </c>
      <c r="B20" s="54">
        <v>90000</v>
      </c>
      <c r="C20" s="55" t="s">
        <v>58</v>
      </c>
      <c r="D20" s="55" t="s">
        <v>20</v>
      </c>
      <c r="E20" s="16"/>
      <c r="F20" s="16"/>
    </row>
    <row r="21" spans="1:6" customFormat="1" ht="31.5" customHeight="1" x14ac:dyDescent="0.25">
      <c r="A21" s="53">
        <v>45349</v>
      </c>
      <c r="B21" s="54">
        <v>367500</v>
      </c>
      <c r="C21" s="55" t="s">
        <v>10</v>
      </c>
      <c r="D21" s="55" t="s">
        <v>59</v>
      </c>
      <c r="E21" s="16"/>
      <c r="F21" s="16"/>
    </row>
    <row r="22" spans="1:6" customFormat="1" ht="27" customHeight="1" x14ac:dyDescent="0.25">
      <c r="A22" s="53">
        <v>45349</v>
      </c>
      <c r="B22" s="54">
        <v>240000</v>
      </c>
      <c r="C22" s="55" t="s">
        <v>60</v>
      </c>
      <c r="D22" s="55" t="s">
        <v>61</v>
      </c>
      <c r="E22" s="16"/>
      <c r="F22" s="16"/>
    </row>
    <row r="23" spans="1:6" customFormat="1" ht="34.5" customHeight="1" x14ac:dyDescent="0.25">
      <c r="A23" s="53">
        <v>45349</v>
      </c>
      <c r="B23" s="54">
        <v>400716.14</v>
      </c>
      <c r="C23" s="55" t="s">
        <v>33</v>
      </c>
      <c r="D23" s="55" t="s">
        <v>62</v>
      </c>
      <c r="E23" s="16"/>
      <c r="F23" s="16"/>
    </row>
    <row r="24" spans="1:6" customFormat="1" ht="34.5" customHeight="1" x14ac:dyDescent="0.25">
      <c r="A24" s="53">
        <v>45349</v>
      </c>
      <c r="B24" s="54">
        <v>417049.45</v>
      </c>
      <c r="C24" s="55" t="s">
        <v>33</v>
      </c>
      <c r="D24" s="55" t="s">
        <v>63</v>
      </c>
      <c r="E24" s="16"/>
      <c r="F24" s="16"/>
    </row>
    <row r="25" spans="1:6" customFormat="1" ht="33" customHeight="1" x14ac:dyDescent="0.25">
      <c r="A25" s="53">
        <v>45349</v>
      </c>
      <c r="B25" s="54">
        <v>350000</v>
      </c>
      <c r="C25" s="55" t="s">
        <v>19</v>
      </c>
      <c r="D25" s="55" t="s">
        <v>64</v>
      </c>
      <c r="E25" s="16"/>
      <c r="F25" s="16"/>
    </row>
    <row r="26" spans="1:6" customFormat="1" ht="31.5" customHeight="1" x14ac:dyDescent="0.25">
      <c r="A26" s="53">
        <v>45349</v>
      </c>
      <c r="B26" s="54">
        <v>1503500</v>
      </c>
      <c r="C26" s="55" t="s">
        <v>10</v>
      </c>
      <c r="D26" s="55" t="s">
        <v>67</v>
      </c>
      <c r="E26" s="16"/>
      <c r="F26" s="16"/>
    </row>
    <row r="27" spans="1:6" customFormat="1" ht="31.5" customHeight="1" x14ac:dyDescent="0.25">
      <c r="A27" s="53">
        <v>45349</v>
      </c>
      <c r="B27" s="54">
        <v>96200</v>
      </c>
      <c r="C27" s="55" t="s">
        <v>37</v>
      </c>
      <c r="D27" s="55" t="s">
        <v>68</v>
      </c>
      <c r="E27" s="16"/>
      <c r="F27" s="16"/>
    </row>
    <row r="28" spans="1:6" customFormat="1" ht="31.5" customHeight="1" x14ac:dyDescent="0.25">
      <c r="A28" s="53">
        <v>45349</v>
      </c>
      <c r="B28" s="54">
        <v>200000</v>
      </c>
      <c r="C28" s="55" t="s">
        <v>69</v>
      </c>
      <c r="D28" s="55" t="s">
        <v>70</v>
      </c>
      <c r="E28" s="16"/>
      <c r="F28" s="16"/>
    </row>
    <row r="29" spans="1:6" customFormat="1" ht="31.5" customHeight="1" x14ac:dyDescent="0.25">
      <c r="A29" s="53">
        <v>45349</v>
      </c>
      <c r="B29" s="54">
        <v>104000</v>
      </c>
      <c r="C29" s="55" t="s">
        <v>73</v>
      </c>
      <c r="D29" s="55" t="s">
        <v>74</v>
      </c>
      <c r="E29" s="16"/>
      <c r="F29" s="16"/>
    </row>
    <row r="30" spans="1:6" customFormat="1" ht="31.5" customHeight="1" x14ac:dyDescent="0.25">
      <c r="A30" s="53">
        <v>45350</v>
      </c>
      <c r="B30" s="54">
        <v>1397344.55</v>
      </c>
      <c r="C30" s="55" t="s">
        <v>75</v>
      </c>
      <c r="D30" s="55" t="s">
        <v>76</v>
      </c>
      <c r="E30" s="16"/>
      <c r="F30" s="16"/>
    </row>
    <row r="31" spans="1:6" customFormat="1" ht="54" customHeight="1" x14ac:dyDescent="0.25">
      <c r="A31" s="53">
        <v>45351</v>
      </c>
      <c r="B31" s="54">
        <v>111800</v>
      </c>
      <c r="C31" s="55" t="s">
        <v>17</v>
      </c>
      <c r="D31" s="55" t="s">
        <v>77</v>
      </c>
      <c r="E31" s="16"/>
      <c r="F31" s="16"/>
    </row>
    <row r="32" spans="1:6" customFormat="1" ht="29.25" customHeight="1" x14ac:dyDescent="0.25">
      <c r="A32" s="53">
        <v>45351</v>
      </c>
      <c r="B32" s="54">
        <v>96000</v>
      </c>
      <c r="C32" s="55" t="s">
        <v>78</v>
      </c>
      <c r="D32" s="55" t="s">
        <v>79</v>
      </c>
      <c r="E32" s="16"/>
      <c r="F32" s="16"/>
    </row>
    <row r="33" spans="1:12" customFormat="1" ht="29.25" customHeight="1" x14ac:dyDescent="0.25">
      <c r="A33" s="53">
        <v>45351</v>
      </c>
      <c r="B33" s="54">
        <v>350050</v>
      </c>
      <c r="C33" s="55" t="s">
        <v>80</v>
      </c>
      <c r="D33" s="55" t="s">
        <v>81</v>
      </c>
      <c r="E33" s="16"/>
      <c r="F33" s="49"/>
      <c r="I33" s="25"/>
    </row>
    <row r="34" spans="1:12" customFormat="1" ht="33.75" customHeight="1" x14ac:dyDescent="0.25">
      <c r="A34" s="27" t="s">
        <v>5</v>
      </c>
      <c r="B34" s="28">
        <f>SUM(B4:B33)</f>
        <v>11803457.030000001</v>
      </c>
      <c r="C34" s="28"/>
      <c r="D34" s="28"/>
      <c r="E34" s="16"/>
      <c r="F34" s="17"/>
      <c r="G34" s="25"/>
    </row>
    <row r="35" spans="1:12" customFormat="1" ht="33.75" customHeight="1" x14ac:dyDescent="0.25">
      <c r="A35" s="37" t="s">
        <v>8</v>
      </c>
      <c r="B35" s="38"/>
      <c r="C35" s="38"/>
      <c r="D35" s="39"/>
      <c r="E35" s="16"/>
      <c r="F35" s="16"/>
      <c r="G35" s="25"/>
    </row>
    <row r="36" spans="1:12" customFormat="1" ht="27" customHeight="1" x14ac:dyDescent="0.25">
      <c r="A36" s="53">
        <v>45328</v>
      </c>
      <c r="B36" s="54">
        <v>160000</v>
      </c>
      <c r="C36" s="55" t="s">
        <v>22</v>
      </c>
      <c r="D36" s="56" t="s">
        <v>36</v>
      </c>
      <c r="E36" s="16"/>
      <c r="F36" s="17"/>
      <c r="G36" s="25"/>
    </row>
    <row r="37" spans="1:12" customFormat="1" ht="18.75" customHeight="1" x14ac:dyDescent="0.25">
      <c r="A37" s="53">
        <v>45331</v>
      </c>
      <c r="B37" s="54">
        <v>178000</v>
      </c>
      <c r="C37" s="55" t="s">
        <v>22</v>
      </c>
      <c r="D37" s="56" t="s">
        <v>44</v>
      </c>
      <c r="E37" s="16"/>
      <c r="F37" s="16"/>
      <c r="G37" s="25"/>
    </row>
    <row r="38" spans="1:12" customFormat="1" ht="24" customHeight="1" x14ac:dyDescent="0.25">
      <c r="A38" s="53">
        <v>45335</v>
      </c>
      <c r="B38" s="54">
        <v>109400</v>
      </c>
      <c r="C38" s="55" t="s">
        <v>47</v>
      </c>
      <c r="D38" s="56" t="s">
        <v>48</v>
      </c>
      <c r="E38" s="16"/>
      <c r="F38" s="16"/>
      <c r="G38" s="25"/>
    </row>
    <row r="39" spans="1:12" customFormat="1" ht="33.75" customHeight="1" x14ac:dyDescent="0.25">
      <c r="A39" s="53">
        <v>45349</v>
      </c>
      <c r="B39" s="54">
        <v>343135</v>
      </c>
      <c r="C39" s="55" t="s">
        <v>65</v>
      </c>
      <c r="D39" s="56" t="s">
        <v>66</v>
      </c>
      <c r="E39" s="16"/>
      <c r="F39" s="16"/>
      <c r="G39" s="25"/>
    </row>
    <row r="40" spans="1:12" customFormat="1" ht="33.75" customHeight="1" x14ac:dyDescent="0.25">
      <c r="A40" s="27" t="s">
        <v>5</v>
      </c>
      <c r="B40" s="29">
        <f>SUM(B36:B39)</f>
        <v>790535</v>
      </c>
      <c r="C40" s="29"/>
      <c r="D40" s="29"/>
      <c r="E40" s="16"/>
      <c r="F40" s="17"/>
      <c r="G40" s="25"/>
    </row>
    <row r="41" spans="1:12" customFormat="1" ht="33.75" customHeight="1" x14ac:dyDescent="0.25">
      <c r="A41" s="37" t="s">
        <v>16</v>
      </c>
      <c r="B41" s="38"/>
      <c r="C41" s="38"/>
      <c r="D41" s="39"/>
      <c r="E41" s="16"/>
      <c r="F41" s="16"/>
      <c r="G41" s="25"/>
    </row>
    <row r="42" spans="1:12" customFormat="1" ht="33.75" customHeight="1" x14ac:dyDescent="0.25">
      <c r="A42" s="53">
        <v>45349</v>
      </c>
      <c r="B42" s="54">
        <v>450157.21</v>
      </c>
      <c r="C42" s="55" t="s">
        <v>71</v>
      </c>
      <c r="D42" s="56" t="s">
        <v>72</v>
      </c>
      <c r="E42" s="16"/>
      <c r="F42" s="16"/>
      <c r="G42" s="25"/>
    </row>
    <row r="43" spans="1:12" customFormat="1" ht="33.75" customHeight="1" x14ac:dyDescent="0.25">
      <c r="A43" s="57" t="s">
        <v>5</v>
      </c>
      <c r="B43" s="29">
        <f>SUM(B42:B42)</f>
        <v>450157.21</v>
      </c>
      <c r="C43" s="29"/>
      <c r="D43" s="29"/>
      <c r="E43" s="16"/>
      <c r="F43" s="17"/>
      <c r="G43" s="25"/>
    </row>
    <row r="44" spans="1:12" customFormat="1" x14ac:dyDescent="0.25">
      <c r="A44" s="36" t="s">
        <v>7</v>
      </c>
      <c r="B44" s="36"/>
      <c r="C44" s="36"/>
      <c r="D44" s="36"/>
      <c r="E44" s="16"/>
      <c r="F44" s="16"/>
      <c r="L44" t="s">
        <v>9</v>
      </c>
    </row>
    <row r="45" spans="1:12" customFormat="1" x14ac:dyDescent="0.25">
      <c r="A45" s="12">
        <v>45351</v>
      </c>
      <c r="B45" s="29">
        <v>1783826.16</v>
      </c>
      <c r="C45" s="7"/>
      <c r="D45" s="7"/>
      <c r="E45" s="16"/>
      <c r="F45" s="16"/>
    </row>
    <row r="46" spans="1:12" customFormat="1" x14ac:dyDescent="0.25">
      <c r="A46" s="9" t="s">
        <v>6</v>
      </c>
      <c r="B46" s="30">
        <f>B45+B43+B40+B34</f>
        <v>14827975.400000002</v>
      </c>
      <c r="C46" s="28"/>
      <c r="D46" s="31"/>
      <c r="E46" s="16"/>
      <c r="F46" s="16"/>
    </row>
    <row r="47" spans="1:12" x14ac:dyDescent="0.25">
      <c r="E47" s="17"/>
    </row>
    <row r="48" spans="1:12" x14ac:dyDescent="0.25">
      <c r="B48" s="19"/>
      <c r="C48" s="33"/>
      <c r="D48" s="33"/>
      <c r="E48" s="33"/>
      <c r="F48" s="33"/>
    </row>
    <row r="49" spans="2:6" x14ac:dyDescent="0.25">
      <c r="E49" s="17"/>
    </row>
    <row r="50" spans="2:6" x14ac:dyDescent="0.25">
      <c r="B50" s="17"/>
      <c r="E50" s="17"/>
    </row>
    <row r="51" spans="2:6" x14ac:dyDescent="0.25">
      <c r="B51" s="17"/>
      <c r="E51" s="17"/>
      <c r="F51" s="17"/>
    </row>
    <row r="52" spans="2:6" x14ac:dyDescent="0.25">
      <c r="C52" s="17"/>
      <c r="D52" s="17"/>
    </row>
    <row r="53" spans="2:6" x14ac:dyDescent="0.25">
      <c r="C53" s="17"/>
      <c r="D53" s="17"/>
      <c r="E53" s="17"/>
    </row>
    <row r="54" spans="2:6" x14ac:dyDescent="0.25">
      <c r="C54" s="17"/>
      <c r="D54" s="17"/>
    </row>
    <row r="55" spans="2:6" x14ac:dyDescent="0.25">
      <c r="C55" s="17"/>
      <c r="D55" s="17"/>
    </row>
    <row r="56" spans="2:6" x14ac:dyDescent="0.25">
      <c r="C56" s="17"/>
      <c r="D56" s="17"/>
    </row>
    <row r="57" spans="2:6" x14ac:dyDescent="0.25">
      <c r="D57" s="17"/>
    </row>
    <row r="58" spans="2:6" x14ac:dyDescent="0.25">
      <c r="D58" s="17"/>
    </row>
    <row r="59" spans="2:6" x14ac:dyDescent="0.25">
      <c r="D59" s="17"/>
    </row>
    <row r="60" spans="2:6" x14ac:dyDescent="0.25">
      <c r="D60" s="17"/>
    </row>
  </sheetData>
  <mergeCells count="6">
    <mergeCell ref="C48:F48"/>
    <mergeCell ref="C1:D1"/>
    <mergeCell ref="A44:D44"/>
    <mergeCell ref="A3:D3"/>
    <mergeCell ref="A35:D35"/>
    <mergeCell ref="A41:D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40"/>
      <c r="B1" s="40"/>
      <c r="C1" s="34" t="s">
        <v>24</v>
      </c>
      <c r="D1" s="35"/>
    </row>
    <row r="2" spans="1:4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4" ht="17.25" customHeight="1" x14ac:dyDescent="0.25">
      <c r="A3" s="36" t="s">
        <v>7</v>
      </c>
      <c r="B3" s="36"/>
      <c r="C3" s="36"/>
      <c r="D3" s="36"/>
    </row>
    <row r="4" spans="1:4" x14ac:dyDescent="0.25">
      <c r="A4" s="3">
        <v>45351</v>
      </c>
      <c r="B4" s="24">
        <v>57563.28</v>
      </c>
      <c r="C4" s="32"/>
      <c r="D4" s="32"/>
    </row>
    <row r="5" spans="1:4" x14ac:dyDescent="0.25">
      <c r="A5" s="5" t="s">
        <v>6</v>
      </c>
      <c r="B5" s="26">
        <f>B4</f>
        <v>57563.28</v>
      </c>
      <c r="C5" s="2"/>
      <c r="D5" s="2"/>
    </row>
    <row r="6" spans="1:4" x14ac:dyDescent="0.25">
      <c r="A6" s="47"/>
      <c r="B6" s="48"/>
      <c r="C6" s="47"/>
    </row>
    <row r="7" spans="1:4" x14ac:dyDescent="0.25">
      <c r="A7" s="47"/>
      <c r="B7" s="47"/>
      <c r="C7" s="47"/>
      <c r="D7" s="47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workbookViewId="0">
      <selection activeCell="A7" sqref="A7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40"/>
      <c r="B1" s="40"/>
      <c r="C1" s="34" t="s">
        <v>25</v>
      </c>
      <c r="D1" s="35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1" t="s">
        <v>28</v>
      </c>
      <c r="B3" s="41"/>
      <c r="C3" s="41"/>
      <c r="D3" s="41"/>
    </row>
    <row r="4" spans="1:4" ht="15.75" x14ac:dyDescent="0.25">
      <c r="A4" s="3">
        <v>45351</v>
      </c>
      <c r="B4" s="6">
        <v>25771</v>
      </c>
      <c r="C4" s="45" t="s">
        <v>30</v>
      </c>
      <c r="D4" s="45" t="s">
        <v>31</v>
      </c>
    </row>
    <row r="5" spans="1:4" ht="15.75" x14ac:dyDescent="0.25">
      <c r="A5" s="46" t="s">
        <v>29</v>
      </c>
      <c r="B5" s="6">
        <f>B4</f>
        <v>25771</v>
      </c>
      <c r="C5" s="8"/>
      <c r="D5" s="8"/>
    </row>
    <row r="6" spans="1:4" x14ac:dyDescent="0.25">
      <c r="A6" s="41" t="s">
        <v>32</v>
      </c>
      <c r="B6" s="41"/>
      <c r="C6" s="41"/>
      <c r="D6" s="41"/>
    </row>
    <row r="7" spans="1:4" ht="15.75" x14ac:dyDescent="0.25">
      <c r="A7" s="3">
        <v>45351</v>
      </c>
      <c r="B7" s="6">
        <v>23443</v>
      </c>
      <c r="C7" s="8"/>
      <c r="D7" s="8"/>
    </row>
    <row r="8" spans="1:4" ht="15.75" x14ac:dyDescent="0.25">
      <c r="A8" s="46" t="s">
        <v>29</v>
      </c>
      <c r="B8" s="6">
        <f>B7</f>
        <v>23443</v>
      </c>
      <c r="C8" s="8"/>
      <c r="D8" s="8"/>
    </row>
    <row r="9" spans="1:4" x14ac:dyDescent="0.25">
      <c r="A9" s="41" t="s">
        <v>7</v>
      </c>
      <c r="B9" s="41"/>
      <c r="C9" s="41"/>
      <c r="D9" s="41"/>
    </row>
    <row r="10" spans="1:4" x14ac:dyDescent="0.25">
      <c r="A10" s="3">
        <v>45351</v>
      </c>
      <c r="B10" s="6">
        <v>339729.4</v>
      </c>
      <c r="C10" s="2"/>
      <c r="D10" s="2"/>
    </row>
    <row r="11" spans="1:4" x14ac:dyDescent="0.25">
      <c r="A11" s="5" t="s">
        <v>6</v>
      </c>
      <c r="B11" s="4">
        <f>B10+B7+B5</f>
        <v>388943.4</v>
      </c>
      <c r="C11" s="2"/>
      <c r="D11" s="2"/>
    </row>
  </sheetData>
  <mergeCells count="5">
    <mergeCell ref="A9:D9"/>
    <mergeCell ref="A1:B1"/>
    <mergeCell ref="C1:D1"/>
    <mergeCell ref="A3:D3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40"/>
      <c r="B1" s="40"/>
      <c r="C1" s="42" t="s">
        <v>26</v>
      </c>
      <c r="D1" s="43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6" t="s">
        <v>11</v>
      </c>
      <c r="B3" s="36"/>
      <c r="C3" s="36" t="s">
        <v>7</v>
      </c>
      <c r="D3" s="36"/>
    </row>
    <row r="4" spans="1:4" ht="15.75" x14ac:dyDescent="0.25">
      <c r="A4" s="3">
        <v>45351</v>
      </c>
      <c r="B4" s="13">
        <v>233046.58</v>
      </c>
      <c r="C4" s="14" t="s">
        <v>12</v>
      </c>
      <c r="D4" s="8"/>
    </row>
    <row r="5" spans="1:4" x14ac:dyDescent="0.25">
      <c r="A5" s="36" t="s">
        <v>13</v>
      </c>
      <c r="B5" s="36"/>
      <c r="C5" s="36"/>
      <c r="D5" s="36"/>
    </row>
    <row r="6" spans="1:4" ht="15.75" x14ac:dyDescent="0.25">
      <c r="A6" s="3">
        <v>45351</v>
      </c>
      <c r="B6" s="15">
        <v>146031.31</v>
      </c>
      <c r="C6" s="14" t="s">
        <v>12</v>
      </c>
      <c r="D6" s="8"/>
    </row>
    <row r="7" spans="1:4" x14ac:dyDescent="0.25">
      <c r="A7" s="36" t="s">
        <v>14</v>
      </c>
      <c r="B7" s="36"/>
      <c r="C7" s="36"/>
      <c r="D7" s="36"/>
    </row>
    <row r="8" spans="1:4" x14ac:dyDescent="0.25">
      <c r="A8" s="3">
        <v>45351</v>
      </c>
      <c r="B8" s="15">
        <v>360288.41</v>
      </c>
      <c r="C8" s="11" t="s">
        <v>12</v>
      </c>
      <c r="D8" s="7"/>
    </row>
    <row r="9" spans="1:4" x14ac:dyDescent="0.25">
      <c r="A9" s="36" t="s">
        <v>15</v>
      </c>
      <c r="B9" s="36"/>
      <c r="C9" s="36"/>
      <c r="D9" s="36"/>
    </row>
    <row r="10" spans="1:4" x14ac:dyDescent="0.25">
      <c r="A10" s="3">
        <v>45351</v>
      </c>
      <c r="B10" s="15">
        <v>164870.76</v>
      </c>
      <c r="C10" s="11"/>
      <c r="D10" s="7"/>
    </row>
    <row r="11" spans="1:4" x14ac:dyDescent="0.25">
      <c r="A11" s="36" t="s">
        <v>7</v>
      </c>
      <c r="B11" s="36"/>
      <c r="C11" s="36" t="s">
        <v>7</v>
      </c>
      <c r="D11" s="36"/>
    </row>
    <row r="12" spans="1:4" x14ac:dyDescent="0.25">
      <c r="A12" s="3">
        <v>45351</v>
      </c>
      <c r="B12" s="13">
        <v>75893.899999999994</v>
      </c>
      <c r="D12" s="11"/>
    </row>
    <row r="13" spans="1:4" x14ac:dyDescent="0.25">
      <c r="A13" s="9" t="s">
        <v>6</v>
      </c>
      <c r="B13" s="10">
        <f>B4+B6+B8+B12+B10</f>
        <v>980130.96000000008</v>
      </c>
      <c r="C13" s="11"/>
      <c r="D13" s="11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B7" sqref="B7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42" t="s">
        <v>27</v>
      </c>
      <c r="D1" s="43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1" t="s">
        <v>28</v>
      </c>
      <c r="B3" s="41"/>
      <c r="C3" s="41"/>
      <c r="D3" s="41"/>
    </row>
    <row r="4" spans="1:4" ht="15.75" x14ac:dyDescent="0.25">
      <c r="A4" s="20">
        <v>45351</v>
      </c>
      <c r="B4" s="23">
        <v>88417.43</v>
      </c>
      <c r="C4" s="22"/>
      <c r="D4" s="22"/>
    </row>
    <row r="5" spans="1:4" ht="15.75" x14ac:dyDescent="0.25">
      <c r="A5" s="44" t="s">
        <v>29</v>
      </c>
      <c r="B5" s="23">
        <v>88417.43</v>
      </c>
      <c r="C5" s="22"/>
      <c r="D5" s="22"/>
    </row>
    <row r="6" spans="1:4" x14ac:dyDescent="0.25">
      <c r="A6" s="41" t="s">
        <v>7</v>
      </c>
      <c r="B6" s="41"/>
      <c r="C6" s="41"/>
      <c r="D6" s="41"/>
    </row>
    <row r="7" spans="1:4" ht="15.75" x14ac:dyDescent="0.25">
      <c r="A7" s="20">
        <v>45351</v>
      </c>
      <c r="B7" s="23">
        <v>273633.28000000003</v>
      </c>
      <c r="C7" s="21"/>
      <c r="D7" s="22"/>
    </row>
    <row r="8" spans="1:4" x14ac:dyDescent="0.25">
      <c r="A8" s="9" t="s">
        <v>6</v>
      </c>
      <c r="B8" s="30">
        <f>B5+B7</f>
        <v>362050.71</v>
      </c>
      <c r="C8" s="11"/>
      <c r="D8" s="11"/>
    </row>
  </sheetData>
  <mergeCells count="3">
    <mergeCell ref="C1:D1"/>
    <mergeCell ref="A3:D3"/>
    <mergeCell ref="A6:D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2024-03-21T16:16:50Z</dcterms:modified>
</cp:coreProperties>
</file>